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4.CNMV\1.Envíos CNMV a partir 08022020\Comunicación de Otra Información Relevante (OIR)\2022\IPP 3ºT 2022\"/>
    </mc:Choice>
  </mc:AlternateContent>
  <xr:revisionPtr revIDLastSave="0" documentId="13_ncr:1_{A5B0DD8D-1E51-4EF6-9EE5-7425E132347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8" l="1"/>
  <c r="D12" i="18"/>
  <c r="C12" i="18"/>
  <c r="C6" i="18"/>
  <c r="D12" i="22"/>
  <c r="C12" i="22"/>
  <c r="G18" i="21"/>
  <c r="F17" i="21"/>
  <c r="F18" i="21"/>
  <c r="E7" i="21"/>
  <c r="F10" i="22"/>
  <c r="G31" i="21"/>
  <c r="G28" i="21"/>
  <c r="G25" i="21"/>
  <c r="G17" i="21"/>
  <c r="G19" i="21"/>
  <c r="G20" i="21"/>
  <c r="G21" i="21"/>
  <c r="G15" i="21"/>
  <c r="F21" i="21"/>
  <c r="G11" i="21"/>
  <c r="F11" i="21"/>
  <c r="D7" i="21"/>
  <c r="D19" i="22"/>
  <c r="C19" i="22"/>
  <c r="D6" i="18"/>
  <c r="E14" i="21"/>
  <c r="D14" i="21"/>
  <c r="G14" i="21" l="1"/>
  <c r="E24" i="21"/>
  <c r="E27" i="21" s="1"/>
  <c r="E30" i="21" s="1"/>
  <c r="E33" i="21" s="1"/>
  <c r="D24" i="21"/>
  <c r="D27" i="21" s="1"/>
  <c r="D30" i="21" s="1"/>
  <c r="D33" i="21" s="1"/>
  <c r="E12" i="18"/>
  <c r="F12" i="22" l="1"/>
  <c r="E12" i="22" l="1"/>
  <c r="F19" i="22"/>
  <c r="E10" i="18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G33" i="21"/>
  <c r="F33" i="21"/>
  <c r="G9" i="21"/>
  <c r="F15" i="21"/>
  <c r="F19" i="21"/>
  <c r="F20" i="21"/>
  <c r="F24" i="21"/>
  <c r="F25" i="21"/>
  <c r="F27" i="21"/>
  <c r="F28" i="21"/>
  <c r="F30" i="21"/>
  <c r="F31" i="21"/>
  <c r="F8" i="21"/>
  <c r="F9" i="21"/>
  <c r="F10" i="21"/>
  <c r="G7" i="21"/>
  <c r="F7" i="21" l="1"/>
  <c r="F14" i="21" l="1"/>
  <c r="F7" i="18" l="1"/>
  <c r="G30" i="21"/>
  <c r="G27" i="21"/>
  <c r="G24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<sst xmlns="http://schemas.openxmlformats.org/spreadsheetml/2006/main" count="61" uniqueCount="49">
  <si>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</si>
  <si>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</si>
  <si>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</si>
  <si>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</si>
  <si>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</si>
  <si>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</si>
  <si>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</si>
  <si>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</si>
  <si>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</si>
  <si>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</si>
  <si>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</si>
  <si>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</si>
  <si>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</si>
  <si>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</si>
  <si>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</si>
  <si>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</si>
  <si>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</si>
  <si>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</si>
  <si>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</si>
  <si>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</si>
  <si>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</si>
  <si>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</si>
  <si>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</si>
  <si>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</si>
  <si>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</si>
  <si>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</si>
  <si>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</si>
  <si>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</si>
  <si>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</si>
  <si>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</si>
  <si>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</si>
  <si>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Activos corrientes</t>
  </si>
  <si>
    <t>Pasivos corrientes</t>
  </si>
  <si>
    <t>Patrimonio neto</t>
  </si>
  <si>
    <t>Resultado del período</t>
  </si>
  <si>
    <t>Activos no corrientes</t>
  </si>
  <si>
    <t>31-12-2021</t>
  </si>
  <si>
    <t>Deuda financiera neta</t>
  </si>
  <si>
    <t>Aumento de existencias de productos terminados y en curso</t>
  </si>
  <si>
    <t>-</t>
  </si>
  <si>
    <t>Reducción de existencias de productos terminados y en curso</t>
  </si>
  <si>
    <t>Dotaciones de provisiones y otros gastos extraordinarios</t>
  </si>
  <si>
    <t xml:space="preserve"> -</t>
  </si>
  <si>
    <t>31-09-2022</t>
  </si>
  <si>
    <t>Reversión de provisiones y otros ingresos atípicos</t>
  </si>
  <si>
    <t>Transportes</t>
  </si>
  <si>
    <t>ANÁLISIS ECONÓMICO DEL BALANCE</t>
  </si>
  <si>
    <t>9M 2022</t>
  </si>
  <si>
    <t>9M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</si>
</sst>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0" fillId="0" borderId="0" xfId="0" applyNumberFormat="1" applyAlignment="1">
      <alignment horizontal="right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5"/>
  <sheetViews>
    <sheetView showGridLines="0" zoomScale="85" zoomScaleNormal="85" workbookViewId="0">
      <selection activeCell="E4" sqref="E4:E5"/>
    </sheetView>
  </sheetViews>
  <sheetFormatPr baseColWidth="10" defaultColWidth="11.75" defaultRowHeight="15.5" x14ac:dyDescent="0.35"/>
  <cols>
    <col min="2" max="2" width="4.25" bestFit="1" customWidth="1"/>
    <col min="3" max="3" width="47.1640625" customWidth="1"/>
    <col min="4" max="4" width="13.5" customWidth="1"/>
    <col min="5" max="5" width="13.83203125" customWidth="1"/>
  </cols>
  <sheetData>
    <row r="2" spans="2:7" ht="17.5" x14ac:dyDescent="0.35">
      <c r="B2" s="71" t="s">
        <v>16</v>
      </c>
      <c r="C2" s="71"/>
      <c r="D2" s="71"/>
      <c r="E2" s="71"/>
      <c r="F2" s="71"/>
      <c r="G2" s="71"/>
    </row>
    <row r="3" spans="2:7" ht="17.5" x14ac:dyDescent="0.35">
      <c r="B3" s="10"/>
      <c r="C3" s="10"/>
      <c r="D3" s="10"/>
      <c r="E3" s="10"/>
      <c r="F3" s="10"/>
      <c r="G3" s="10"/>
    </row>
    <row r="4" spans="2:7" ht="33" customHeight="1" x14ac:dyDescent="0.35">
      <c r="B4" s="65" t="s">
        <v>24</v>
      </c>
      <c r="C4" s="65"/>
      <c r="D4" s="63" t="s">
        <v>47</v>
      </c>
      <c r="E4" s="63" t="s">
        <v>48</v>
      </c>
      <c r="F4" s="63" t="s">
        <v>29</v>
      </c>
      <c r="G4" s="63" t="s">
        <v>30</v>
      </c>
    </row>
    <row r="5" spans="2:7" x14ac:dyDescent="0.35">
      <c r="B5" s="65"/>
      <c r="C5" s="65"/>
      <c r="D5" s="63"/>
      <c r="E5" s="63"/>
      <c r="F5" s="63"/>
      <c r="G5" s="63"/>
    </row>
    <row r="6" spans="2:7" x14ac:dyDescent="0.35">
      <c r="B6" s="65"/>
      <c r="C6" s="65"/>
      <c r="D6" s="11"/>
      <c r="E6" s="11"/>
      <c r="F6" s="11"/>
    </row>
    <row r="7" spans="2:7" x14ac:dyDescent="0.35">
      <c r="B7" s="66" t="s">
        <v>14</v>
      </c>
      <c r="C7" s="66"/>
      <c r="D7" s="60">
        <f>SUM(D8:D12)</f>
        <v>821805</v>
      </c>
      <c r="E7" s="60">
        <f>SUM(E8:E12)</f>
        <v>587074</v>
      </c>
      <c r="F7" s="33">
        <f>D7/E7*100-100</f>
        <v>39.983204843001062</v>
      </c>
      <c r="G7" s="34">
        <f>D7-E7</f>
        <v>234731</v>
      </c>
    </row>
    <row r="8" spans="2:7" x14ac:dyDescent="0.35">
      <c r="B8" s="64" t="s">
        <v>25</v>
      </c>
      <c r="C8" s="64"/>
      <c r="D8" s="53">
        <v>774167</v>
      </c>
      <c r="E8" s="53">
        <v>551414</v>
      </c>
      <c r="F8" s="25">
        <f t="shared" ref="F8:F31" si="0">D8/E8*100-100</f>
        <v>40.39668923893845</v>
      </c>
      <c r="G8" s="24">
        <f t="shared" ref="G8:G11" si="1">D8-E8</f>
        <v>222753</v>
      </c>
    </row>
    <row r="9" spans="2:7" x14ac:dyDescent="0.35">
      <c r="B9" s="64" t="s">
        <v>22</v>
      </c>
      <c r="C9" s="64"/>
      <c r="D9" s="53">
        <v>29233</v>
      </c>
      <c r="E9" s="53">
        <v>19429</v>
      </c>
      <c r="F9" s="25">
        <f t="shared" si="0"/>
        <v>50.460651603273476</v>
      </c>
      <c r="G9" s="24">
        <f>D9-E9</f>
        <v>9804</v>
      </c>
    </row>
    <row r="10" spans="2:7" x14ac:dyDescent="0.35">
      <c r="B10" s="64" t="s">
        <v>26</v>
      </c>
      <c r="C10" s="64"/>
      <c r="D10" s="54">
        <v>18047</v>
      </c>
      <c r="E10" s="54">
        <v>11956</v>
      </c>
      <c r="F10" s="25">
        <f t="shared" si="0"/>
        <v>50.945132151221145</v>
      </c>
      <c r="G10" s="24">
        <f t="shared" si="1"/>
        <v>6091</v>
      </c>
    </row>
    <row r="11" spans="2:7" x14ac:dyDescent="0.35">
      <c r="B11" s="64" t="s">
        <v>44</v>
      </c>
      <c r="C11" s="64"/>
      <c r="D11" s="54">
        <v>358</v>
      </c>
      <c r="E11" s="54">
        <v>1270</v>
      </c>
      <c r="F11" s="25">
        <f t="shared" si="0"/>
        <v>-71.811023622047244</v>
      </c>
      <c r="G11" s="24">
        <f t="shared" si="1"/>
        <v>-912</v>
      </c>
    </row>
    <row r="12" spans="2:7" x14ac:dyDescent="0.35">
      <c r="B12" s="64" t="s">
        <v>38</v>
      </c>
      <c r="C12" s="64"/>
      <c r="D12" s="54" t="s">
        <v>39</v>
      </c>
      <c r="E12" s="54">
        <v>3005</v>
      </c>
      <c r="F12" s="54" t="s">
        <v>39</v>
      </c>
      <c r="G12" s="54" t="s">
        <v>39</v>
      </c>
    </row>
    <row r="13" spans="2:7" x14ac:dyDescent="0.35">
      <c r="B13" s="15"/>
      <c r="C13" s="15"/>
      <c r="D13" s="49"/>
      <c r="E13" s="49"/>
      <c r="F13" s="25"/>
      <c r="G13" s="12"/>
    </row>
    <row r="14" spans="2:7" x14ac:dyDescent="0.35">
      <c r="B14" s="66" t="s">
        <v>13</v>
      </c>
      <c r="C14" s="66"/>
      <c r="D14" s="60">
        <f>SUM(D15:D21)</f>
        <v>-736222</v>
      </c>
      <c r="E14" s="60">
        <f>SUM(E15:E21)</f>
        <v>-527262</v>
      </c>
      <c r="F14" s="33">
        <f t="shared" si="0"/>
        <v>39.631151116522716</v>
      </c>
      <c r="G14" s="34">
        <f>-(D14-E14)</f>
        <v>208960</v>
      </c>
    </row>
    <row r="15" spans="2:7" x14ac:dyDescent="0.35">
      <c r="B15" s="64" t="s">
        <v>1</v>
      </c>
      <c r="C15" s="64"/>
      <c r="D15" s="53">
        <v>-366284</v>
      </c>
      <c r="E15" s="53">
        <v>-279971</v>
      </c>
      <c r="F15" s="25">
        <f t="shared" si="0"/>
        <v>30.829264459533306</v>
      </c>
      <c r="G15" s="24">
        <f>-(D15-E15)</f>
        <v>86313</v>
      </c>
    </row>
    <row r="16" spans="2:7" x14ac:dyDescent="0.35">
      <c r="B16" s="64" t="s">
        <v>40</v>
      </c>
      <c r="C16" s="64"/>
      <c r="D16" s="53">
        <v>-7522</v>
      </c>
      <c r="E16" s="53" t="s">
        <v>39</v>
      </c>
      <c r="F16" s="25" t="s">
        <v>39</v>
      </c>
      <c r="G16" s="58" t="s">
        <v>42</v>
      </c>
    </row>
    <row r="17" spans="2:7" x14ac:dyDescent="0.35">
      <c r="B17" s="64" t="s">
        <v>2</v>
      </c>
      <c r="C17" s="64"/>
      <c r="D17" s="53">
        <v>-185807</v>
      </c>
      <c r="E17" s="53">
        <v>-91081</v>
      </c>
      <c r="F17" s="25">
        <f t="shared" si="0"/>
        <v>104.00193234593385</v>
      </c>
      <c r="G17" s="24">
        <f t="shared" ref="G17:G21" si="2">-(D17-E17)</f>
        <v>94726</v>
      </c>
    </row>
    <row r="18" spans="2:7" x14ac:dyDescent="0.35">
      <c r="B18" s="64" t="s">
        <v>45</v>
      </c>
      <c r="C18" s="64"/>
      <c r="D18" s="53">
        <v>-40827</v>
      </c>
      <c r="E18" s="53">
        <v>-32627</v>
      </c>
      <c r="F18" s="25">
        <f t="shared" si="0"/>
        <v>25.132558923590892</v>
      </c>
      <c r="G18" s="24">
        <f t="shared" si="2"/>
        <v>8200</v>
      </c>
    </row>
    <row r="19" spans="2:7" x14ac:dyDescent="0.35">
      <c r="B19" s="68" t="s">
        <v>11</v>
      </c>
      <c r="C19" s="68"/>
      <c r="D19" s="53">
        <v>-69593</v>
      </c>
      <c r="E19" s="53">
        <v>-65123</v>
      </c>
      <c r="F19" s="25">
        <f t="shared" si="0"/>
        <v>6.8639344010564542</v>
      </c>
      <c r="G19" s="24">
        <f t="shared" si="2"/>
        <v>4470</v>
      </c>
    </row>
    <row r="20" spans="2:7" x14ac:dyDescent="0.35">
      <c r="B20" s="68" t="s">
        <v>12</v>
      </c>
      <c r="C20" s="68"/>
      <c r="D20" s="53">
        <v>-63298</v>
      </c>
      <c r="E20" s="53">
        <v>-55728</v>
      </c>
      <c r="F20" s="25">
        <f t="shared" si="0"/>
        <v>13.583835773758253</v>
      </c>
      <c r="G20" s="24">
        <f t="shared" si="2"/>
        <v>7570</v>
      </c>
    </row>
    <row r="21" spans="2:7" x14ac:dyDescent="0.35">
      <c r="B21" s="68" t="s">
        <v>41</v>
      </c>
      <c r="C21" s="68"/>
      <c r="D21" s="53">
        <v>-2891</v>
      </c>
      <c r="E21" s="53">
        <v>-2732</v>
      </c>
      <c r="F21" s="25">
        <f t="shared" si="0"/>
        <v>5.8199121522693957</v>
      </c>
      <c r="G21" s="24">
        <f t="shared" si="2"/>
        <v>159</v>
      </c>
    </row>
    <row r="22" spans="2:7" x14ac:dyDescent="0.35">
      <c r="D22" s="50"/>
      <c r="E22" s="55"/>
      <c r="F22" s="25"/>
      <c r="G22" s="24"/>
    </row>
    <row r="23" spans="2:7" x14ac:dyDescent="0.35">
      <c r="B23" s="15"/>
      <c r="C23" s="15"/>
      <c r="D23" s="49"/>
      <c r="E23" s="53"/>
      <c r="F23" s="25"/>
      <c r="G23" s="12"/>
    </row>
    <row r="24" spans="2:7" x14ac:dyDescent="0.35">
      <c r="B24" s="66" t="s">
        <v>3</v>
      </c>
      <c r="C24" s="66"/>
      <c r="D24" s="60">
        <f>+D7+D14</f>
        <v>85583</v>
      </c>
      <c r="E24" s="60">
        <f>+E7+E14</f>
        <v>59812</v>
      </c>
      <c r="F24" s="33">
        <f t="shared" si="0"/>
        <v>43.086671570922221</v>
      </c>
      <c r="G24" s="34">
        <f>D24-E24</f>
        <v>25771</v>
      </c>
    </row>
    <row r="25" spans="2:7" x14ac:dyDescent="0.35">
      <c r="B25" s="67" t="s">
        <v>4</v>
      </c>
      <c r="C25" s="67"/>
      <c r="D25" s="53">
        <v>-22567</v>
      </c>
      <c r="E25" s="53">
        <v>-21212</v>
      </c>
      <c r="F25" s="25">
        <f t="shared" si="0"/>
        <v>6.3878936451065442</v>
      </c>
      <c r="G25" s="24">
        <f>-(D25-E25)</f>
        <v>1355</v>
      </c>
    </row>
    <row r="26" spans="2:7" x14ac:dyDescent="0.35">
      <c r="B26" s="16"/>
      <c r="C26" s="16"/>
      <c r="D26" s="49"/>
      <c r="E26" s="49"/>
      <c r="F26" s="25"/>
      <c r="G26" s="12"/>
    </row>
    <row r="27" spans="2:7" x14ac:dyDescent="0.35">
      <c r="B27" s="35" t="s">
        <v>5</v>
      </c>
      <c r="C27" s="35"/>
      <c r="D27" s="60">
        <f>+D24+D25</f>
        <v>63016</v>
      </c>
      <c r="E27" s="60">
        <f>+E24+E25</f>
        <v>38600</v>
      </c>
      <c r="F27" s="33">
        <f t="shared" si="0"/>
        <v>63.253886010362692</v>
      </c>
      <c r="G27" s="34">
        <f>D27-E27</f>
        <v>24416</v>
      </c>
    </row>
    <row r="28" spans="2:7" x14ac:dyDescent="0.35">
      <c r="B28" s="67" t="s">
        <v>27</v>
      </c>
      <c r="C28" s="67"/>
      <c r="D28" s="53">
        <v>-1117</v>
      </c>
      <c r="E28" s="53">
        <v>-3951</v>
      </c>
      <c r="F28" s="25">
        <f t="shared" si="0"/>
        <v>-71.728676284484933</v>
      </c>
      <c r="G28" s="24">
        <f>-(D28-E28)</f>
        <v>-2834</v>
      </c>
    </row>
    <row r="29" spans="2:7" x14ac:dyDescent="0.35">
      <c r="B29" s="16"/>
      <c r="C29" s="16"/>
      <c r="D29" s="49"/>
      <c r="E29" s="49"/>
      <c r="F29" s="25"/>
      <c r="G29" s="12"/>
    </row>
    <row r="30" spans="2:7" x14ac:dyDescent="0.35">
      <c r="B30" s="66" t="s">
        <v>28</v>
      </c>
      <c r="C30" s="66"/>
      <c r="D30" s="60">
        <f>+D27+D28</f>
        <v>61899</v>
      </c>
      <c r="E30" s="60">
        <f>+E27+E28</f>
        <v>34649</v>
      </c>
      <c r="F30" s="33">
        <f t="shared" si="0"/>
        <v>78.64584836503218</v>
      </c>
      <c r="G30" s="34">
        <f>D30-E30</f>
        <v>27250</v>
      </c>
    </row>
    <row r="31" spans="2:7" x14ac:dyDescent="0.35">
      <c r="B31" s="67" t="s">
        <v>10</v>
      </c>
      <c r="C31" s="67"/>
      <c r="D31" s="53">
        <v>-11383</v>
      </c>
      <c r="E31" s="53">
        <v>-8483</v>
      </c>
      <c r="F31" s="25">
        <f t="shared" si="0"/>
        <v>34.186019097017578</v>
      </c>
      <c r="G31" s="24">
        <f>-(D31-E31)</f>
        <v>2900</v>
      </c>
    </row>
    <row r="32" spans="2:7" x14ac:dyDescent="0.35">
      <c r="B32" s="69"/>
      <c r="C32" s="69"/>
      <c r="D32" s="51"/>
      <c r="E32" s="51"/>
      <c r="F32" s="25"/>
      <c r="G32" s="12"/>
    </row>
    <row r="33" spans="2:7" ht="17.5" x14ac:dyDescent="0.35">
      <c r="B33" s="70" t="s">
        <v>34</v>
      </c>
      <c r="C33" s="70"/>
      <c r="D33" s="56">
        <f>+D30+D31</f>
        <v>50516</v>
      </c>
      <c r="E33" s="56">
        <f>+E30+E31</f>
        <v>26166</v>
      </c>
      <c r="F33" s="37">
        <f>D33/E33*100-100</f>
        <v>93.059695788427717</v>
      </c>
      <c r="G33" s="38">
        <f>D33-E33</f>
        <v>24350</v>
      </c>
    </row>
    <row r="35" spans="2:7" x14ac:dyDescent="0.35">
      <c r="E35" s="24"/>
    </row>
  </sheetData>
  <mergeCells count="28">
    <mergeCell ref="B32:C32"/>
    <mergeCell ref="B33:C33"/>
    <mergeCell ref="B2:G2"/>
    <mergeCell ref="F4:F5"/>
    <mergeCell ref="G4:G5"/>
    <mergeCell ref="B19:C19"/>
    <mergeCell ref="B24:C24"/>
    <mergeCell ref="B25:C25"/>
    <mergeCell ref="B28:C28"/>
    <mergeCell ref="B30:C30"/>
    <mergeCell ref="B9:C9"/>
    <mergeCell ref="B10:C10"/>
    <mergeCell ref="B14:C14"/>
    <mergeCell ref="E4:E5"/>
    <mergeCell ref="B16:C16"/>
    <mergeCell ref="B21:C21"/>
    <mergeCell ref="B15:C15"/>
    <mergeCell ref="B17:C17"/>
    <mergeCell ref="B31:C31"/>
    <mergeCell ref="B4:C5"/>
    <mergeCell ref="B18:C18"/>
    <mergeCell ref="B20:C20"/>
    <mergeCell ref="D4:D5"/>
    <mergeCell ref="B11:C11"/>
    <mergeCell ref="B12:C12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topLeftCell="A4" workbookViewId="0">
      <selection activeCell="I8" sqref="I8"/>
    </sheetView>
  </sheetViews>
  <sheetFormatPr baseColWidth="10" defaultColWidth="11.75" defaultRowHeight="15.5" x14ac:dyDescent="0.35"/>
  <cols>
    <col min="1" max="1" width="5.582031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58203125" customWidth="1"/>
    <col min="246" max="246" width="13.83203125" customWidth="1"/>
    <col min="254" max="254" width="5.25" customWidth="1"/>
    <col min="255" max="256" width="7.58203125" customWidth="1"/>
    <col min="257" max="257" width="6.7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25" customWidth="1"/>
    <col min="511" max="512" width="7.58203125" customWidth="1"/>
    <col min="513" max="513" width="6.7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25" customWidth="1"/>
    <col min="767" max="768" width="7.58203125" customWidth="1"/>
    <col min="769" max="769" width="6.7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25" customWidth="1"/>
    <col min="1023" max="1024" width="7.58203125" customWidth="1"/>
    <col min="1025" max="1025" width="6.7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25" customWidth="1"/>
    <col min="1279" max="1280" width="7.58203125" customWidth="1"/>
    <col min="1281" max="1281" width="6.7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25" customWidth="1"/>
    <col min="1535" max="1536" width="7.58203125" customWidth="1"/>
    <col min="1537" max="1537" width="6.7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25" customWidth="1"/>
    <col min="1791" max="1792" width="7.58203125" customWidth="1"/>
    <col min="1793" max="1793" width="6.7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25" customWidth="1"/>
    <col min="2047" max="2048" width="7.58203125" customWidth="1"/>
    <col min="2049" max="2049" width="6.7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25" customWidth="1"/>
    <col min="2303" max="2304" width="7.58203125" customWidth="1"/>
    <col min="2305" max="2305" width="6.7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25" customWidth="1"/>
    <col min="2559" max="2560" width="7.58203125" customWidth="1"/>
    <col min="2561" max="2561" width="6.7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25" customWidth="1"/>
    <col min="2815" max="2816" width="7.58203125" customWidth="1"/>
    <col min="2817" max="2817" width="6.7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25" customWidth="1"/>
    <col min="3071" max="3072" width="7.58203125" customWidth="1"/>
    <col min="3073" max="3073" width="6.7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25" customWidth="1"/>
    <col min="3327" max="3328" width="7.58203125" customWidth="1"/>
    <col min="3329" max="3329" width="6.7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25" customWidth="1"/>
    <col min="3583" max="3584" width="7.58203125" customWidth="1"/>
    <col min="3585" max="3585" width="6.7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25" customWidth="1"/>
    <col min="3839" max="3840" width="7.58203125" customWidth="1"/>
    <col min="3841" max="3841" width="6.7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25" customWidth="1"/>
    <col min="4095" max="4096" width="7.58203125" customWidth="1"/>
    <col min="4097" max="4097" width="6.7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25" customWidth="1"/>
    <col min="4351" max="4352" width="7.58203125" customWidth="1"/>
    <col min="4353" max="4353" width="6.7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25" customWidth="1"/>
    <col min="4607" max="4608" width="7.58203125" customWidth="1"/>
    <col min="4609" max="4609" width="6.7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25" customWidth="1"/>
    <col min="4863" max="4864" width="7.58203125" customWidth="1"/>
    <col min="4865" max="4865" width="6.7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25" customWidth="1"/>
    <col min="5119" max="5120" width="7.58203125" customWidth="1"/>
    <col min="5121" max="5121" width="6.7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25" customWidth="1"/>
    <col min="5375" max="5376" width="7.58203125" customWidth="1"/>
    <col min="5377" max="5377" width="6.7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25" customWidth="1"/>
    <col min="5631" max="5632" width="7.58203125" customWidth="1"/>
    <col min="5633" max="5633" width="6.7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25" customWidth="1"/>
    <col min="5887" max="5888" width="7.58203125" customWidth="1"/>
    <col min="5889" max="5889" width="6.7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25" customWidth="1"/>
    <col min="6143" max="6144" width="7.58203125" customWidth="1"/>
    <col min="6145" max="6145" width="6.7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25" customWidth="1"/>
    <col min="6399" max="6400" width="7.58203125" customWidth="1"/>
    <col min="6401" max="6401" width="6.7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25" customWidth="1"/>
    <col min="6655" max="6656" width="7.58203125" customWidth="1"/>
    <col min="6657" max="6657" width="6.7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25" customWidth="1"/>
    <col min="6911" max="6912" width="7.58203125" customWidth="1"/>
    <col min="6913" max="6913" width="6.7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25" customWidth="1"/>
    <col min="7167" max="7168" width="7.58203125" customWidth="1"/>
    <col min="7169" max="7169" width="6.7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25" customWidth="1"/>
    <col min="7423" max="7424" width="7.58203125" customWidth="1"/>
    <col min="7425" max="7425" width="6.7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25" customWidth="1"/>
    <col min="7679" max="7680" width="7.58203125" customWidth="1"/>
    <col min="7681" max="7681" width="6.7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25" customWidth="1"/>
    <col min="7935" max="7936" width="7.58203125" customWidth="1"/>
    <col min="7937" max="7937" width="6.7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25" customWidth="1"/>
    <col min="8191" max="8192" width="7.58203125" customWidth="1"/>
    <col min="8193" max="8193" width="6.7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25" customWidth="1"/>
    <col min="8447" max="8448" width="7.58203125" customWidth="1"/>
    <col min="8449" max="8449" width="6.7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25" customWidth="1"/>
    <col min="8703" max="8704" width="7.58203125" customWidth="1"/>
    <col min="8705" max="8705" width="6.7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25" customWidth="1"/>
    <col min="8959" max="8960" width="7.58203125" customWidth="1"/>
    <col min="8961" max="8961" width="6.7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25" customWidth="1"/>
    <col min="9215" max="9216" width="7.58203125" customWidth="1"/>
    <col min="9217" max="9217" width="6.7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25" customWidth="1"/>
    <col min="9471" max="9472" width="7.58203125" customWidth="1"/>
    <col min="9473" max="9473" width="6.7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25" customWidth="1"/>
    <col min="9727" max="9728" width="7.58203125" customWidth="1"/>
    <col min="9729" max="9729" width="6.7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25" customWidth="1"/>
    <col min="9983" max="9984" width="7.58203125" customWidth="1"/>
    <col min="9985" max="9985" width="6.7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25" customWidth="1"/>
    <col min="10239" max="10240" width="7.58203125" customWidth="1"/>
    <col min="10241" max="10241" width="6.7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25" customWidth="1"/>
    <col min="10495" max="10496" width="7.58203125" customWidth="1"/>
    <col min="10497" max="10497" width="6.7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25" customWidth="1"/>
    <col min="10751" max="10752" width="7.58203125" customWidth="1"/>
    <col min="10753" max="10753" width="6.7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25" customWidth="1"/>
    <col min="11007" max="11008" width="7.58203125" customWidth="1"/>
    <col min="11009" max="11009" width="6.7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25" customWidth="1"/>
    <col min="11263" max="11264" width="7.58203125" customWidth="1"/>
    <col min="11265" max="11265" width="6.7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25" customWidth="1"/>
    <col min="11519" max="11520" width="7.58203125" customWidth="1"/>
    <col min="11521" max="11521" width="6.7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25" customWidth="1"/>
    <col min="11775" max="11776" width="7.58203125" customWidth="1"/>
    <col min="11777" max="11777" width="6.7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25" customWidth="1"/>
    <col min="12031" max="12032" width="7.58203125" customWidth="1"/>
    <col min="12033" max="12033" width="6.7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25" customWidth="1"/>
    <col min="12287" max="12288" width="7.58203125" customWidth="1"/>
    <col min="12289" max="12289" width="6.7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25" customWidth="1"/>
    <col min="12543" max="12544" width="7.58203125" customWidth="1"/>
    <col min="12545" max="12545" width="6.7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25" customWidth="1"/>
    <col min="12799" max="12800" width="7.58203125" customWidth="1"/>
    <col min="12801" max="12801" width="6.7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25" customWidth="1"/>
    <col min="13055" max="13056" width="7.58203125" customWidth="1"/>
    <col min="13057" max="13057" width="6.7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25" customWidth="1"/>
    <col min="13311" max="13312" width="7.58203125" customWidth="1"/>
    <col min="13313" max="13313" width="6.7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25" customWidth="1"/>
    <col min="13567" max="13568" width="7.58203125" customWidth="1"/>
    <col min="13569" max="13569" width="6.7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25" customWidth="1"/>
    <col min="13823" max="13824" width="7.58203125" customWidth="1"/>
    <col min="13825" max="13825" width="6.7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25" customWidth="1"/>
    <col min="14079" max="14080" width="7.58203125" customWidth="1"/>
    <col min="14081" max="14081" width="6.7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25" customWidth="1"/>
    <col min="14335" max="14336" width="7.58203125" customWidth="1"/>
    <col min="14337" max="14337" width="6.7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25" customWidth="1"/>
    <col min="14591" max="14592" width="7.58203125" customWidth="1"/>
    <col min="14593" max="14593" width="6.7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25" customWidth="1"/>
    <col min="14847" max="14848" width="7.58203125" customWidth="1"/>
    <col min="14849" max="14849" width="6.7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25" customWidth="1"/>
    <col min="15103" max="15104" width="7.58203125" customWidth="1"/>
    <col min="15105" max="15105" width="6.7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25" customWidth="1"/>
    <col min="15359" max="15360" width="7.58203125" customWidth="1"/>
    <col min="15361" max="15361" width="6.7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25" customWidth="1"/>
    <col min="15615" max="15616" width="7.58203125" customWidth="1"/>
    <col min="15617" max="15617" width="6.7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25" customWidth="1"/>
    <col min="15871" max="15872" width="7.58203125" customWidth="1"/>
    <col min="15873" max="15873" width="6.7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25" customWidth="1"/>
    <col min="16127" max="16128" width="7.58203125" customWidth="1"/>
    <col min="16129" max="16129" width="6.7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72" t="s">
        <v>21</v>
      </c>
      <c r="C2" s="72"/>
      <c r="D2" s="72"/>
      <c r="E2" s="72"/>
      <c r="F2" s="72"/>
    </row>
    <row r="4" spans="2:7" ht="46.9" customHeight="1" x14ac:dyDescent="0.35">
      <c r="B4" s="19" t="s">
        <v>24</v>
      </c>
      <c r="C4" s="9" t="s">
        <v>47</v>
      </c>
      <c r="D4" s="9" t="s">
        <v>48</v>
      </c>
      <c r="E4" s="6" t="s">
        <v>15</v>
      </c>
      <c r="F4" s="6" t="s">
        <v>23</v>
      </c>
    </row>
    <row r="5" spans="2:7" x14ac:dyDescent="0.35">
      <c r="B5" s="3"/>
      <c r="C5" s="3"/>
      <c r="D5" s="3"/>
      <c r="E5" s="7"/>
      <c r="F5" s="1"/>
    </row>
    <row r="6" spans="2:7" x14ac:dyDescent="0.35">
      <c r="B6" s="40" t="s">
        <v>17</v>
      </c>
      <c r="C6" s="60">
        <f>SUM(C7:C8)</f>
        <v>552091</v>
      </c>
      <c r="D6" s="60">
        <f>SUM(D7:D8)</f>
        <v>371052</v>
      </c>
      <c r="E6" s="44">
        <f>C6/D6*100-100</f>
        <v>48.790735530329982</v>
      </c>
      <c r="F6" s="41">
        <f>C6-D6</f>
        <v>181039</v>
      </c>
    </row>
    <row r="7" spans="2:7" x14ac:dyDescent="0.35">
      <c r="B7" s="2" t="s">
        <v>1</v>
      </c>
      <c r="C7" s="53">
        <v>366284</v>
      </c>
      <c r="D7" s="53">
        <v>279971</v>
      </c>
      <c r="E7" s="23">
        <f>C7/D7*100-100</f>
        <v>30.829264459533306</v>
      </c>
      <c r="F7" s="31">
        <f>C7-D7</f>
        <v>86313</v>
      </c>
    </row>
    <row r="8" spans="2:7" x14ac:dyDescent="0.35">
      <c r="B8" s="2" t="s">
        <v>2</v>
      </c>
      <c r="C8" s="53">
        <v>185807</v>
      </c>
      <c r="D8" s="53">
        <v>91081</v>
      </c>
      <c r="E8" s="23">
        <f>C8/D8*100-100</f>
        <v>104.00193234593385</v>
      </c>
      <c r="F8" s="31">
        <f t="shared" ref="F8:F10" si="0">C8-D8</f>
        <v>94726</v>
      </c>
    </row>
    <row r="9" spans="2:7" x14ac:dyDescent="0.35">
      <c r="B9" s="1"/>
      <c r="C9" s="26"/>
      <c r="D9" s="26"/>
      <c r="E9" s="22"/>
      <c r="F9" s="32"/>
      <c r="G9" s="1"/>
    </row>
    <row r="10" spans="2:7" x14ac:dyDescent="0.35">
      <c r="B10" s="40" t="s">
        <v>0</v>
      </c>
      <c r="C10" s="41">
        <v>774167</v>
      </c>
      <c r="D10" s="41">
        <v>551414</v>
      </c>
      <c r="E10" s="44">
        <f>C10/D10*100-100</f>
        <v>40.39668923893845</v>
      </c>
      <c r="F10" s="41">
        <f t="shared" si="0"/>
        <v>222753</v>
      </c>
      <c r="G10" s="1"/>
    </row>
    <row r="11" spans="2:7" x14ac:dyDescent="0.35">
      <c r="B11" s="1"/>
      <c r="C11" s="26"/>
      <c r="D11" s="26"/>
      <c r="E11" s="22"/>
      <c r="F11" s="32"/>
      <c r="G11" s="1"/>
    </row>
    <row r="12" spans="2:7" ht="18.5" x14ac:dyDescent="0.35">
      <c r="B12" s="42" t="s">
        <v>18</v>
      </c>
      <c r="C12" s="62">
        <f>C6/C10</f>
        <v>0.71314199649429644</v>
      </c>
      <c r="D12" s="62">
        <f>D6/D10</f>
        <v>0.67291000953911217</v>
      </c>
      <c r="E12" s="46">
        <f>C12/D12*100-100</f>
        <v>5.9788064354607826</v>
      </c>
      <c r="F12" s="43">
        <f>C12-D12</f>
        <v>4.0231986955184262E-2</v>
      </c>
      <c r="G12" s="45" t="s">
        <v>19</v>
      </c>
    </row>
    <row r="13" spans="2:7" x14ac:dyDescent="0.35">
      <c r="B13" s="3"/>
      <c r="C13" s="4"/>
      <c r="D13" s="5"/>
      <c r="E13" s="18"/>
      <c r="F13" s="1"/>
    </row>
    <row r="14" spans="2:7" x14ac:dyDescent="0.35">
      <c r="B14" s="8" t="s">
        <v>20</v>
      </c>
      <c r="G14" s="1"/>
    </row>
    <row r="16" spans="2:7" x14ac:dyDescent="0.35">
      <c r="B16" s="20"/>
      <c r="C16" s="20"/>
    </row>
    <row r="17" spans="2:3" x14ac:dyDescent="0.35">
      <c r="B17" s="21"/>
      <c r="C17" s="21"/>
    </row>
    <row r="18" spans="2:3" x14ac:dyDescent="0.3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tabSelected="1" zoomScale="85" zoomScaleNormal="85" workbookViewId="0">
      <selection activeCell="B3" sqref="B3"/>
    </sheetView>
  </sheetViews>
  <sheetFormatPr baseColWidth="10" defaultColWidth="11.75" defaultRowHeight="15.5" x14ac:dyDescent="0.35"/>
  <cols>
    <col min="2" max="2" width="21.75" customWidth="1"/>
  </cols>
  <sheetData>
    <row r="2" spans="2:6" ht="17.5" x14ac:dyDescent="0.35">
      <c r="B2" s="73" t="s">
        <v>46</v>
      </c>
      <c r="C2" s="73"/>
      <c r="D2" s="73"/>
      <c r="E2" s="73"/>
      <c r="F2" s="73"/>
    </row>
    <row r="4" spans="2:6" x14ac:dyDescent="0.35">
      <c r="B4" s="65" t="s">
        <v>24</v>
      </c>
      <c r="C4" s="75" t="s">
        <v>43</v>
      </c>
      <c r="D4" s="75" t="s">
        <v>36</v>
      </c>
      <c r="E4" s="63" t="s">
        <v>29</v>
      </c>
      <c r="F4" s="63" t="s">
        <v>30</v>
      </c>
    </row>
    <row r="5" spans="2:6" x14ac:dyDescent="0.35">
      <c r="B5" s="65"/>
      <c r="C5" s="75"/>
      <c r="D5" s="75"/>
      <c r="E5" s="63"/>
      <c r="F5" s="63"/>
    </row>
    <row r="6" spans="2:6" x14ac:dyDescent="0.35">
      <c r="B6" s="16"/>
      <c r="C6" s="59"/>
      <c r="D6" s="17"/>
      <c r="E6" s="17"/>
    </row>
    <row r="7" spans="2:6" x14ac:dyDescent="0.35">
      <c r="B7" s="16" t="s">
        <v>35</v>
      </c>
      <c r="C7" s="61">
        <v>386370</v>
      </c>
      <c r="D7" s="61">
        <v>358713</v>
      </c>
      <c r="E7" s="25">
        <f>C7/D7*100-100</f>
        <v>7.7100634769300171</v>
      </c>
      <c r="F7" s="24">
        <f>C7-D7</f>
        <v>27657</v>
      </c>
    </row>
    <row r="8" spans="2:6" x14ac:dyDescent="0.35">
      <c r="B8" s="16" t="s">
        <v>6</v>
      </c>
      <c r="C8" s="53">
        <v>73859</v>
      </c>
      <c r="D8" s="53">
        <v>58104</v>
      </c>
      <c r="E8" s="25">
        <f t="shared" ref="E8:E10" si="0">C8/D8*100-100</f>
        <v>27.115172793611464</v>
      </c>
      <c r="F8" s="24">
        <f t="shared" ref="F8:F9" si="1">C8-D8</f>
        <v>15755</v>
      </c>
    </row>
    <row r="9" spans="2:6" x14ac:dyDescent="0.35">
      <c r="B9" s="15" t="s">
        <v>31</v>
      </c>
      <c r="C9" s="53">
        <v>274531</v>
      </c>
      <c r="D9" s="53">
        <v>248876</v>
      </c>
      <c r="E9" s="25">
        <f t="shared" si="0"/>
        <v>10.308346325077551</v>
      </c>
      <c r="F9" s="24">
        <f t="shared" si="1"/>
        <v>25655</v>
      </c>
    </row>
    <row r="10" spans="2:6" x14ac:dyDescent="0.35">
      <c r="B10" s="15" t="s">
        <v>32</v>
      </c>
      <c r="C10" s="53">
        <v>-200672</v>
      </c>
      <c r="D10" s="53">
        <v>-190772</v>
      </c>
      <c r="E10" s="25">
        <f t="shared" si="0"/>
        <v>5.1894407984400175</v>
      </c>
      <c r="F10" s="24">
        <f>-(C10-D10)</f>
        <v>9900</v>
      </c>
    </row>
    <row r="11" spans="2:6" x14ac:dyDescent="0.35">
      <c r="B11" s="14"/>
      <c r="C11" s="51"/>
      <c r="D11" s="51"/>
      <c r="E11" s="25"/>
      <c r="F11" s="24"/>
    </row>
    <row r="12" spans="2:6" ht="17.5" x14ac:dyDescent="0.35">
      <c r="B12" s="39" t="s">
        <v>7</v>
      </c>
      <c r="C12" s="56">
        <f>SUM(C7:C8)</f>
        <v>460229</v>
      </c>
      <c r="D12" s="56">
        <f>SUM(D7:D8)</f>
        <v>416817</v>
      </c>
      <c r="E12" s="37">
        <f>C12/D12*100-100</f>
        <v>10.415122223901619</v>
      </c>
      <c r="F12" s="38">
        <f>C12-D12</f>
        <v>43412</v>
      </c>
    </row>
    <row r="13" spans="2:6" x14ac:dyDescent="0.35">
      <c r="B13" s="14"/>
      <c r="C13" s="52"/>
      <c r="D13" s="52"/>
      <c r="E13" s="25"/>
      <c r="F13" s="24"/>
    </row>
    <row r="14" spans="2:6" x14ac:dyDescent="0.35">
      <c r="B14" s="14"/>
      <c r="C14" s="52"/>
      <c r="D14" s="52"/>
      <c r="E14" s="25"/>
      <c r="F14" s="24"/>
    </row>
    <row r="15" spans="2:6" x14ac:dyDescent="0.35">
      <c r="B15" s="16" t="s">
        <v>33</v>
      </c>
      <c r="C15" s="53">
        <v>355399</v>
      </c>
      <c r="D15" s="53">
        <v>331613</v>
      </c>
      <c r="E15" s="25">
        <f t="shared" ref="E15" si="2">C15/D15*100-100</f>
        <v>7.1728189184380682</v>
      </c>
      <c r="F15" s="24">
        <f>C15-D15</f>
        <v>23786</v>
      </c>
    </row>
    <row r="16" spans="2:6" x14ac:dyDescent="0.35">
      <c r="B16" s="16" t="s">
        <v>37</v>
      </c>
      <c r="C16" s="53">
        <v>87431</v>
      </c>
      <c r="D16" s="53">
        <v>65841</v>
      </c>
      <c r="E16" s="25">
        <f>C16/D16*100-100</f>
        <v>32.791117996385225</v>
      </c>
      <c r="F16" s="24">
        <f>C16-D16</f>
        <v>21590</v>
      </c>
    </row>
    <row r="17" spans="2:7" x14ac:dyDescent="0.35">
      <c r="B17" s="16" t="s">
        <v>8</v>
      </c>
      <c r="C17" s="53">
        <v>17399</v>
      </c>
      <c r="D17" s="53">
        <v>19363</v>
      </c>
      <c r="E17" s="25">
        <f>C17/D17*100-100</f>
        <v>-10.143056344574703</v>
      </c>
      <c r="F17" s="24">
        <f>C17-D17</f>
        <v>-1964</v>
      </c>
    </row>
    <row r="18" spans="2:7" x14ac:dyDescent="0.35">
      <c r="B18" s="14"/>
      <c r="C18" s="52"/>
      <c r="D18" s="57"/>
      <c r="E18" s="13"/>
      <c r="F18" s="24"/>
    </row>
    <row r="19" spans="2:7" ht="17.5" x14ac:dyDescent="0.35">
      <c r="B19" s="39" t="s">
        <v>9</v>
      </c>
      <c r="C19" s="56">
        <f>SUM(C15:C17)</f>
        <v>460229</v>
      </c>
      <c r="D19" s="56">
        <f>SUM(D15:D17)</f>
        <v>416817</v>
      </c>
      <c r="E19" s="37">
        <f>(C19-D19)/D19*100</f>
        <v>10.415122223901617</v>
      </c>
      <c r="F19" s="36">
        <f>C19-D19</f>
        <v>43412</v>
      </c>
    </row>
    <row r="21" spans="2:7" x14ac:dyDescent="0.35">
      <c r="B21" s="14"/>
      <c r="C21" s="27"/>
      <c r="D21" s="27"/>
      <c r="E21" s="27"/>
      <c r="F21" s="27"/>
      <c r="G21" s="28"/>
    </row>
    <row r="22" spans="2:7" x14ac:dyDescent="0.35">
      <c r="B22" s="30"/>
      <c r="C22" s="27"/>
      <c r="D22" s="27"/>
      <c r="E22" s="27"/>
      <c r="F22" s="27"/>
      <c r="G22" s="28"/>
    </row>
    <row r="23" spans="2:7" x14ac:dyDescent="0.35">
      <c r="B23" s="30"/>
      <c r="C23" s="27"/>
      <c r="D23" s="27"/>
      <c r="E23" s="29"/>
      <c r="F23" s="27"/>
      <c r="G23" s="28"/>
    </row>
    <row r="25" spans="2:7" x14ac:dyDescent="0.35">
      <c r="B25" s="74"/>
      <c r="C25" s="74"/>
    </row>
    <row r="26" spans="2:7" x14ac:dyDescent="0.35">
      <c r="B26" s="74"/>
      <c r="C26" s="74"/>
    </row>
    <row r="29" spans="2:7" x14ac:dyDescent="0.35">
      <c r="B29" s="48"/>
    </row>
    <row r="30" spans="2:7" x14ac:dyDescent="0.35">
      <c r="B30" s="47"/>
    </row>
    <row r="31" spans="2:7" x14ac:dyDescent="0.3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Ortega Perez, Argiñe</cp:lastModifiedBy>
  <cp:lastPrinted>2017-02-15T08:33:22Z</cp:lastPrinted>
  <dcterms:created xsi:type="dcterms:W3CDTF">2017-01-11T10:45:12Z</dcterms:created>
  <dcterms:modified xsi:type="dcterms:W3CDTF">2022-11-10T07:45:38Z</dcterms:modified>
</cp:coreProperties>
</file>